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ol-my.sharepoint.com/personal/vidette_moore_wool_com/Documents/Desktop/"/>
    </mc:Choice>
  </mc:AlternateContent>
  <xr:revisionPtr revIDLastSave="0" documentId="8_{1ED4DBC5-FE68-4D5C-98E3-64EAC82FC7EF}" xr6:coauthVersionLast="47" xr6:coauthVersionMax="47" xr10:uidLastSave="{00000000-0000-0000-0000-000000000000}"/>
  <bookViews>
    <workbookView xWindow="-1665" yWindow="-16297" windowWidth="28995" windowHeight="15675" xr2:uid="{5D2C8487-7DCF-4AFE-98F6-763F5A61D2D1}"/>
  </bookViews>
  <sheets>
    <sheet name="Instructions" sheetId="2" r:id="rId1"/>
    <sheet name="AWIReproCalculator Calculator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23" i="1"/>
  <c r="C20" i="1"/>
  <c r="C21" i="1"/>
  <c r="C17" i="1"/>
  <c r="C16" i="1"/>
  <c r="C15" i="1"/>
  <c r="C14" i="1"/>
</calcChain>
</file>

<file path=xl/sharedStrings.xml><?xml version="1.0" encoding="utf-8"?>
<sst xmlns="http://schemas.openxmlformats.org/spreadsheetml/2006/main" count="56" uniqueCount="55">
  <si>
    <t>AWI REPRODUCTION CALCULATOR</t>
  </si>
  <si>
    <t>INSTRUCTIONS FOR USE</t>
  </si>
  <si>
    <t>1.</t>
  </si>
  <si>
    <t>Count ewes/lambs at all major reproduction events (e.g., scanning, lamb marking, weaning)</t>
  </si>
  <si>
    <t>2.</t>
  </si>
  <si>
    <t>Enter actual counts in the 'INPUT' column</t>
  </si>
  <si>
    <t>3.</t>
  </si>
  <si>
    <t>The key industry benchmarks and calculations have been done for you and will automatically appear in the grey shaded boxes when the data has been added</t>
  </si>
  <si>
    <t>4.</t>
  </si>
  <si>
    <t>INDUSTRY BENCHMARK</t>
  </si>
  <si>
    <t>INPUT</t>
  </si>
  <si>
    <t>CALCULATION</t>
  </si>
  <si>
    <t>Total ewes at scanning</t>
  </si>
  <si>
    <t>A</t>
  </si>
  <si>
    <t>Ewes scanned empty</t>
  </si>
  <si>
    <t>B</t>
  </si>
  <si>
    <t>Ewes scanned single</t>
  </si>
  <si>
    <t>C</t>
  </si>
  <si>
    <t>Ewes scanned multiple</t>
  </si>
  <si>
    <t>D</t>
  </si>
  <si>
    <t>Ewes scanned empty %</t>
  </si>
  <si>
    <t>Ewes scanned in lamb %</t>
  </si>
  <si>
    <t>Ewes scanned single %</t>
  </si>
  <si>
    <t>Ewes scanned single / Ewes scanned in lamb</t>
  </si>
  <si>
    <t>Ewes scanned multiple %</t>
  </si>
  <si>
    <t>Ewes scanned multiple / Ewes scanned in lamb</t>
  </si>
  <si>
    <t>Scanning %</t>
  </si>
  <si>
    <t>Lambs marked single</t>
  </si>
  <si>
    <t>G</t>
  </si>
  <si>
    <t>Lambs marked multiple</t>
  </si>
  <si>
    <t>H</t>
  </si>
  <si>
    <t>Marking %</t>
  </si>
  <si>
    <t>Total lambs marked / Total ewes joined</t>
  </si>
  <si>
    <t>Single lamb survival %</t>
  </si>
  <si>
    <t>Lambs marked single / Ewes scanned single</t>
  </si>
  <si>
    <t>Multiple lamb survival %</t>
  </si>
  <si>
    <t>Lambs marked multiple / Ewes scanned multiple</t>
  </si>
  <si>
    <t>Lamb survival %</t>
  </si>
  <si>
    <t>Total lambs marked / Total foetuses scanned</t>
  </si>
  <si>
    <t>Ewes at marking</t>
  </si>
  <si>
    <t>I</t>
  </si>
  <si>
    <t>Dry ewes at marking</t>
  </si>
  <si>
    <t>J</t>
  </si>
  <si>
    <t>Ewe mortality %</t>
  </si>
  <si>
    <t>Ewes scanned pregnant - Ewes at marking / Ewes scanned pregnant</t>
  </si>
  <si>
    <t>Lambed &amp; lost %</t>
  </si>
  <si>
    <t>Dry ewes at marking / Ewes at marking</t>
  </si>
  <si>
    <t>Lambs weaned</t>
  </si>
  <si>
    <t>K</t>
  </si>
  <si>
    <t>Weaning %</t>
  </si>
  <si>
    <t>Lambs weaned / Total ewes</t>
  </si>
  <si>
    <t>Dry ewes / Total ewes joined</t>
  </si>
  <si>
    <t>Ewes scanned in lamb / Total ewes joined</t>
  </si>
  <si>
    <t>Potential foetuses / Total ewes joined</t>
  </si>
  <si>
    <t>Typing into the grey shaded boxes will remove the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</si>
</sst>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2" fontId="0" fillId="2" borderId="5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top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B6292-4CF0-4244-99D2-24F07606A9B3}">
  <dimension ref="A1:I11"/>
  <sheetViews>
    <sheetView tabSelected="1" workbookViewId="0"/>
  </sheetViews>
  <sheetFormatPr defaultColWidth="8.734375" defaultRowHeight="14.4" x14ac:dyDescent="0.55000000000000004"/>
  <cols>
    <col min="1" max="1" width="2.1015625" style="1" bestFit="1" customWidth="1"/>
    <col min="2" max="2" width="75.5234375" style="1" bestFit="1" customWidth="1"/>
    <col min="3" max="16384" width="8.734375" style="1"/>
  </cols>
  <sheetData>
    <row r="1" spans="1:9" ht="35.700000000000003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7" customHeight="1" x14ac:dyDescent="0.55000000000000004">
      <c r="A2" s="27" t="s">
        <v>1</v>
      </c>
      <c r="B2" s="27"/>
      <c r="C2" s="23"/>
      <c r="D2" s="23"/>
      <c r="E2" s="23"/>
      <c r="F2" s="23"/>
      <c r="G2" s="23"/>
      <c r="H2" s="23"/>
      <c r="I2" s="23"/>
    </row>
    <row r="3" spans="1:9" x14ac:dyDescent="0.55000000000000004">
      <c r="A3" s="26" t="s">
        <v>2</v>
      </c>
      <c r="B3" s="1" t="s">
        <v>3</v>
      </c>
    </row>
    <row r="4" spans="1:9" x14ac:dyDescent="0.55000000000000004">
      <c r="A4" s="26" t="s">
        <v>4</v>
      </c>
      <c r="B4" s="1" t="s">
        <v>5</v>
      </c>
    </row>
    <row r="5" spans="1:9" ht="28.8" x14ac:dyDescent="0.55000000000000004">
      <c r="A5" s="26" t="s">
        <v>6</v>
      </c>
      <c r="B5" s="25" t="s">
        <v>7</v>
      </c>
    </row>
    <row r="6" spans="1:9" x14ac:dyDescent="0.55000000000000004">
      <c r="A6" s="26" t="s">
        <v>8</v>
      </c>
      <c r="B6" s="1" t="s">
        <v>54</v>
      </c>
    </row>
    <row r="7" spans="1:9" x14ac:dyDescent="0.55000000000000004">
      <c r="A7" s="24"/>
    </row>
    <row r="8" spans="1:9" x14ac:dyDescent="0.55000000000000004">
      <c r="A8" s="24"/>
    </row>
    <row r="9" spans="1:9" x14ac:dyDescent="0.55000000000000004">
      <c r="A9" s="24"/>
    </row>
    <row r="10" spans="1:9" x14ac:dyDescent="0.55000000000000004">
      <c r="A10" s="24"/>
    </row>
    <row r="11" spans="1:9" x14ac:dyDescent="0.55000000000000004">
      <c r="A11" s="24"/>
    </row>
  </sheetData>
  <mergeCells count="1">
    <mergeCell ref="A2:B2"/>
  </mergeCells>
  <pageMargins left="0.7" right="0.7" top="0.75" bottom="0.75" header="0.3" footer="0.3"/>
  <ignoredErrors>
    <ignoredError sqref="A3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1897-B81D-4FF8-894F-A4EEF6BCAE06}">
  <dimension ref="A1:D23"/>
  <sheetViews>
    <sheetView topLeftCell="A3" zoomScaleNormal="100" workbookViewId="0">
      <selection activeCell="D14" sqref="D14"/>
    </sheetView>
  </sheetViews>
  <sheetFormatPr defaultColWidth="8.734375" defaultRowHeight="22.5" customHeight="1" x14ac:dyDescent="0.55000000000000004"/>
  <cols>
    <col min="1" max="1" width="22.1015625" style="2" bestFit="1" customWidth="1"/>
    <col min="2" max="2" width="2.5234375" style="16" customWidth="1"/>
    <col min="3" max="3" width="7.734375" style="3" bestFit="1" customWidth="1"/>
    <col min="4" max="4" width="57.734375" style="2" bestFit="1" customWidth="1"/>
    <col min="5" max="16384" width="8.734375" style="1"/>
  </cols>
  <sheetData>
    <row r="1" spans="1:4" ht="35.700000000000003" x14ac:dyDescent="0.55000000000000004">
      <c r="A1" s="28" t="s">
        <v>0</v>
      </c>
      <c r="B1" s="28"/>
      <c r="C1" s="28"/>
      <c r="D1" s="28"/>
    </row>
    <row r="2" spans="1:4" ht="22.5" customHeight="1" x14ac:dyDescent="0.55000000000000004">
      <c r="A2" s="29" t="s">
        <v>9</v>
      </c>
      <c r="B2" s="30"/>
      <c r="C2" s="21" t="s">
        <v>10</v>
      </c>
      <c r="D2" s="22" t="s">
        <v>11</v>
      </c>
    </row>
    <row r="3" spans="1:4" ht="22.5" customHeight="1" x14ac:dyDescent="0.55000000000000004">
      <c r="A3" s="8" t="s">
        <v>12</v>
      </c>
      <c r="B3" s="9" t="s">
        <v>13</v>
      </c>
      <c r="C3" s="4">
        <v>100</v>
      </c>
      <c r="D3" s="8"/>
    </row>
    <row r="4" spans="1:4" ht="22.5" customHeight="1" x14ac:dyDescent="0.55000000000000004">
      <c r="A4" s="8" t="s">
        <v>14</v>
      </c>
      <c r="B4" s="9" t="s">
        <v>15</v>
      </c>
      <c r="C4" s="4">
        <v>5</v>
      </c>
      <c r="D4" s="8"/>
    </row>
    <row r="5" spans="1:4" ht="22.5" customHeight="1" x14ac:dyDescent="0.55000000000000004">
      <c r="A5" s="8" t="s">
        <v>16</v>
      </c>
      <c r="B5" s="9" t="s">
        <v>17</v>
      </c>
      <c r="C5" s="4">
        <v>25</v>
      </c>
      <c r="D5" s="8"/>
    </row>
    <row r="6" spans="1:4" ht="22.5" customHeight="1" x14ac:dyDescent="0.55000000000000004">
      <c r="A6" s="8" t="s">
        <v>18</v>
      </c>
      <c r="B6" s="9" t="s">
        <v>19</v>
      </c>
      <c r="C6" s="4">
        <v>70</v>
      </c>
      <c r="D6" s="8"/>
    </row>
    <row r="7" spans="1:4" ht="22.5" customHeight="1" x14ac:dyDescent="0.55000000000000004">
      <c r="A7" s="8" t="s">
        <v>20</v>
      </c>
      <c r="B7" s="9"/>
      <c r="C7" s="5">
        <f>(C4/C3)*100</f>
        <v>5</v>
      </c>
      <c r="D7" s="8" t="s">
        <v>51</v>
      </c>
    </row>
    <row r="8" spans="1:4" ht="22.5" customHeight="1" x14ac:dyDescent="0.55000000000000004">
      <c r="A8" s="8" t="s">
        <v>21</v>
      </c>
      <c r="B8" s="9"/>
      <c r="C8" s="5">
        <f>((C5+C6)/C3)*100</f>
        <v>95</v>
      </c>
      <c r="D8" s="8" t="s">
        <v>52</v>
      </c>
    </row>
    <row r="9" spans="1:4" ht="22.5" customHeight="1" x14ac:dyDescent="0.55000000000000004">
      <c r="A9" s="8" t="s">
        <v>22</v>
      </c>
      <c r="B9" s="9"/>
      <c r="C9" s="5">
        <f>(C5/(C5+C6))*100</f>
        <v>26.315789473684209</v>
      </c>
      <c r="D9" s="8" t="s">
        <v>23</v>
      </c>
    </row>
    <row r="10" spans="1:4" ht="22.5" customHeight="1" x14ac:dyDescent="0.55000000000000004">
      <c r="A10" s="8" t="s">
        <v>24</v>
      </c>
      <c r="B10" s="9"/>
      <c r="C10" s="5">
        <f>(C6/(C5+C6))*100</f>
        <v>73.68421052631578</v>
      </c>
      <c r="D10" s="8" t="s">
        <v>25</v>
      </c>
    </row>
    <row r="11" spans="1:4" ht="22.5" customHeight="1" thickBot="1" x14ac:dyDescent="0.6">
      <c r="A11" s="10" t="s">
        <v>26</v>
      </c>
      <c r="B11" s="17"/>
      <c r="C11" s="6">
        <f>((C5+(C6*2))/C3)*100</f>
        <v>165</v>
      </c>
      <c r="D11" s="10" t="s">
        <v>53</v>
      </c>
    </row>
    <row r="12" spans="1:4" ht="22.5" customHeight="1" thickTop="1" x14ac:dyDescent="0.55000000000000004">
      <c r="A12" s="12" t="s">
        <v>27</v>
      </c>
      <c r="B12" s="18" t="s">
        <v>28</v>
      </c>
      <c r="C12" s="13">
        <v>22</v>
      </c>
      <c r="D12" s="12"/>
    </row>
    <row r="13" spans="1:4" ht="22.5" customHeight="1" x14ac:dyDescent="0.55000000000000004">
      <c r="A13" s="8" t="s">
        <v>29</v>
      </c>
      <c r="B13" s="9" t="s">
        <v>30</v>
      </c>
      <c r="C13" s="4">
        <v>120</v>
      </c>
      <c r="D13" s="8"/>
    </row>
    <row r="14" spans="1:4" ht="22.5" customHeight="1" x14ac:dyDescent="0.55000000000000004">
      <c r="A14" s="8" t="s">
        <v>31</v>
      </c>
      <c r="B14" s="9"/>
      <c r="C14" s="5">
        <f>((C12+C13)/C3)*100</f>
        <v>142</v>
      </c>
      <c r="D14" s="8" t="s">
        <v>32</v>
      </c>
    </row>
    <row r="15" spans="1:4" ht="22.5" customHeight="1" x14ac:dyDescent="0.55000000000000004">
      <c r="A15" s="8" t="s">
        <v>33</v>
      </c>
      <c r="B15" s="9"/>
      <c r="C15" s="5">
        <f>(C12/C5)*100</f>
        <v>88</v>
      </c>
      <c r="D15" s="8" t="s">
        <v>34</v>
      </c>
    </row>
    <row r="16" spans="1:4" ht="22.5" customHeight="1" x14ac:dyDescent="0.55000000000000004">
      <c r="A16" s="8" t="s">
        <v>35</v>
      </c>
      <c r="B16" s="9"/>
      <c r="C16" s="5">
        <f>((C13/C6)/2)*100</f>
        <v>85.714285714285708</v>
      </c>
      <c r="D16" s="8" t="s">
        <v>36</v>
      </c>
    </row>
    <row r="17" spans="1:4" ht="22.5" customHeight="1" x14ac:dyDescent="0.55000000000000004">
      <c r="A17" s="8" t="s">
        <v>37</v>
      </c>
      <c r="B17" s="9"/>
      <c r="C17" s="5">
        <f>((C12+C13)/(C5+C6*2))*100</f>
        <v>86.060606060606062</v>
      </c>
      <c r="D17" s="8" t="s">
        <v>38</v>
      </c>
    </row>
    <row r="18" spans="1:4" ht="22.5" customHeight="1" x14ac:dyDescent="0.55000000000000004">
      <c r="A18" s="8" t="s">
        <v>39</v>
      </c>
      <c r="B18" s="9" t="s">
        <v>40</v>
      </c>
      <c r="C18" s="4">
        <v>90</v>
      </c>
      <c r="D18" s="8"/>
    </row>
    <row r="19" spans="1:4" ht="22.5" customHeight="1" x14ac:dyDescent="0.55000000000000004">
      <c r="A19" s="8" t="s">
        <v>41</v>
      </c>
      <c r="B19" s="9" t="s">
        <v>42</v>
      </c>
      <c r="C19" s="4">
        <v>10</v>
      </c>
      <c r="D19" s="8"/>
    </row>
    <row r="20" spans="1:4" ht="22.5" customHeight="1" x14ac:dyDescent="0.55000000000000004">
      <c r="A20" s="8" t="s">
        <v>43</v>
      </c>
      <c r="B20" s="9"/>
      <c r="C20" s="5">
        <f>((C5+C6-C18)/(C5+C6))*100</f>
        <v>5.2631578947368416</v>
      </c>
      <c r="D20" s="8" t="s">
        <v>44</v>
      </c>
    </row>
    <row r="21" spans="1:4" ht="22.5" customHeight="1" thickBot="1" x14ac:dyDescent="0.6">
      <c r="A21" s="14" t="s">
        <v>45</v>
      </c>
      <c r="B21" s="19"/>
      <c r="C21" s="15">
        <f>(C19/C18)*100</f>
        <v>11.111111111111111</v>
      </c>
      <c r="D21" s="14" t="s">
        <v>46</v>
      </c>
    </row>
    <row r="22" spans="1:4" ht="22.5" customHeight="1" thickTop="1" x14ac:dyDescent="0.55000000000000004">
      <c r="A22" s="11" t="s">
        <v>47</v>
      </c>
      <c r="B22" s="20" t="s">
        <v>48</v>
      </c>
      <c r="C22" s="7">
        <v>141</v>
      </c>
      <c r="D22" s="11"/>
    </row>
    <row r="23" spans="1:4" ht="22.5" customHeight="1" x14ac:dyDescent="0.55000000000000004">
      <c r="A23" s="8" t="s">
        <v>49</v>
      </c>
      <c r="B23" s="9"/>
      <c r="C23" s="5">
        <f>(C22/C3)*100</f>
        <v>141</v>
      </c>
      <c r="D23" s="8" t="s">
        <v>50</v>
      </c>
    </row>
  </sheetData>
  <protectedRanges>
    <protectedRange algorithmName="SHA-512" hashValue="PXdeQCg1MQ83JtmoAdQ2BO5ekdbYwYDJl02zdZ2FvLxp7HEDcAhFMWv1LB0++UC/oB5zYCWm0fsSCfw0kI++9w==" saltValue="79/NR4G70hI52PCX2kDtBQ==" spinCount="100000" sqref="C7:C11 C14:C17 C20:C21 C23" name="Range1"/>
  </protectedRanges>
  <mergeCells count="2">
    <mergeCell ref="A1:D1"/>
    <mergeCell ref="A2:B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0670E67D1BA44A8E7D4D43510BDB83" ma:contentTypeVersion="17" ma:contentTypeDescription="Create a new document." ma:contentTypeScope="" ma:versionID="c5046fcdc1794bab22df03c8ab75613a">
  <xsd:schema xmlns:xsd="http://www.w3.org/2001/XMLSchema" xmlns:xs="http://www.w3.org/2001/XMLSchema" xmlns:p="http://schemas.microsoft.com/office/2006/metadata/properties" xmlns:ns1="http://schemas.microsoft.com/sharepoint/v3" xmlns:ns2="9903ac7f-43c4-4bdc-bfcf-8ac7ad29046c" xmlns:ns3="cad66c92-0fd0-44f1-a00a-813c2b7c5596" targetNamespace="http://schemas.microsoft.com/office/2006/metadata/properties" ma:root="true" ma:fieldsID="d9ede03582bf738b830e485880951e31" ns1:_="" ns2:_="" ns3:_="">
    <xsd:import namespace="http://schemas.microsoft.com/sharepoint/v3"/>
    <xsd:import namespace="9903ac7f-43c4-4bdc-bfcf-8ac7ad29046c"/>
    <xsd:import namespace="cad66c92-0fd0-44f1-a00a-813c2b7c5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3ac7f-43c4-4bdc-bfcf-8ac7ad290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6de9bab-12fd-4d0b-a74f-f9b2817011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d66c92-0fd0-44f1-a00a-813c2b7c559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bdc51ef-3aff-4aac-8890-f5dd00483d13}" ma:internalName="TaxCatchAll" ma:showField="CatchAllData" ma:web="cad66c92-0fd0-44f1-a00a-813c2b7c55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903ac7f-43c4-4bdc-bfcf-8ac7ad29046c">
      <Terms xmlns="http://schemas.microsoft.com/office/infopath/2007/PartnerControls"/>
    </lcf76f155ced4ddcb4097134ff3c332f>
    <TaxCatchAll xmlns="cad66c92-0fd0-44f1-a00a-813c2b7c559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AB024F-94B9-4712-AE7A-9F124F0F6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03ac7f-43c4-4bdc-bfcf-8ac7ad29046c"/>
    <ds:schemaRef ds:uri="cad66c92-0fd0-44f1-a00a-813c2b7c5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9DF6E3-4167-4D34-96EC-E114DB502CB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903ac7f-43c4-4bdc-bfcf-8ac7ad29046c"/>
    <ds:schemaRef ds:uri="cad66c92-0fd0-44f1-a00a-813c2b7c5596"/>
  </ds:schemaRefs>
</ds:datastoreItem>
</file>

<file path=customXml/itemProps3.xml><?xml version="1.0" encoding="utf-8"?>
<ds:datastoreItem xmlns:ds="http://schemas.openxmlformats.org/officeDocument/2006/customXml" ds:itemID="{EA542E21-75C3-49D3-84C9-0B6A555B1C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AWIReproCalculator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King</dc:creator>
  <cp:keywords/>
  <dc:description/>
  <cp:lastModifiedBy>Vidette Moore</cp:lastModifiedBy>
  <cp:revision/>
  <dcterms:created xsi:type="dcterms:W3CDTF">2023-02-07T00:39:13Z</dcterms:created>
  <dcterms:modified xsi:type="dcterms:W3CDTF">2025-02-26T04:55:24Z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0x010100620670E67D1BA44A8E7D4D43510BDB83</vt:lpwstr>
  </property>
  <property fmtid="{D5CDD505-2E9C-101B-9397-08002B2CF9AE}" pid="3" name="MediaServiceImageTags">
    <vt:lpwstr/>
  </property>
</Properties>
</file>